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use.sharepoint.com/sites/Share-E-Luse/Gedeelde documenten/02-Projecten/"/>
    </mc:Choice>
  </mc:AlternateContent>
  <xr:revisionPtr revIDLastSave="72" documentId="8_{9A78E159-D646-F943-A97A-C07133BA8504}" xr6:coauthVersionLast="47" xr6:coauthVersionMax="47" xr10:uidLastSave="{16765B87-980C-B545-BE3E-56535B4F473D}"/>
  <bookViews>
    <workbookView xWindow="6700" yWindow="500" windowWidth="28800" windowHeight="15800" xr2:uid="{4ABDB8CA-B144-894A-A183-09F61FA66106}"/>
  </bookViews>
  <sheets>
    <sheet name="(primair) energieverbruik &amp; C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7" i="1"/>
  <c r="G9" i="1"/>
  <c r="I9" i="1" s="1"/>
  <c r="G10" i="1"/>
  <c r="I10" i="1" s="1"/>
  <c r="G11" i="1"/>
  <c r="I11" i="1" s="1"/>
  <c r="E9" i="1"/>
  <c r="E10" i="1"/>
  <c r="E11" i="1"/>
  <c r="H7" i="1"/>
  <c r="D8" i="1"/>
  <c r="F8" i="1"/>
  <c r="G8" i="1" s="1"/>
  <c r="I8" i="1" s="1"/>
  <c r="F7" i="1"/>
  <c r="G7" i="1" s="1"/>
  <c r="E12" i="1" l="1"/>
  <c r="E13" i="1" s="1"/>
  <c r="D16" i="1" s="1"/>
  <c r="G12" i="1"/>
  <c r="G13" i="1" s="1"/>
  <c r="I7" i="1"/>
  <c r="I12" i="1" s="1"/>
</calcChain>
</file>

<file path=xl/sharedStrings.xml><?xml version="1.0" encoding="utf-8"?>
<sst xmlns="http://schemas.openxmlformats.org/spreadsheetml/2006/main" count="28" uniqueCount="21">
  <si>
    <t>Energiedrager</t>
  </si>
  <si>
    <t>Eenheid</t>
  </si>
  <si>
    <r>
      <t>GJ</t>
    </r>
    <r>
      <rPr>
        <vertAlign val="subscript"/>
        <sz val="8"/>
        <color rgb="FF585858"/>
        <rFont val="Gill Sans MT"/>
        <family val="2"/>
      </rPr>
      <t>primair</t>
    </r>
  </si>
  <si>
    <r>
      <t>kg CO2/GJ</t>
    </r>
    <r>
      <rPr>
        <vertAlign val="subscript"/>
        <sz val="8"/>
        <color rgb="FF585858"/>
        <rFont val="Gill Sans MT"/>
        <family val="2"/>
      </rPr>
      <t>primair</t>
    </r>
  </si>
  <si>
    <t>CO2-uitstoot (ton)</t>
  </si>
  <si>
    <t>Elektriciteit</t>
  </si>
  <si>
    <t>MWh</t>
  </si>
  <si>
    <t>Aardgas (bvw)</t>
  </si>
  <si>
    <t>Diesel</t>
  </si>
  <si>
    <t>1.000 liter</t>
  </si>
  <si>
    <t>Benzine</t>
  </si>
  <si>
    <t>Stookolie</t>
  </si>
  <si>
    <t>Verbruik</t>
  </si>
  <si>
    <t>GJ</t>
  </si>
  <si>
    <t>Energieverbruik</t>
  </si>
  <si>
    <t>Primair energieverbruik</t>
  </si>
  <si>
    <t>CO2-uitstoot</t>
  </si>
  <si>
    <t>Totaal</t>
  </si>
  <si>
    <t>Totaal (PJ)</t>
  </si>
  <si>
    <t>Totaal (PJ prim)</t>
  </si>
  <si>
    <t>Auditverplichting?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</si>
</sst>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.000\ _€_-;\-* #,##0.000\ _€_-;_-* &quot;-&quot;??\ _€_-;_-@_-"/>
    <numFmt numFmtId="166" formatCode="_-* #,##0.00\ _€_-;\-* #,##0.00\ _€_-;_-* &quot;-&quot;??\ _€_-;_-@_-"/>
    <numFmt numFmtId="167" formatCode="#,##0.000"/>
  </numFmts>
  <fonts count="7" x14ac:knownFonts="1">
    <font>
      <sz val="11"/>
      <color theme="1"/>
      <name val="Calibri"/>
      <family val="2"/>
      <scheme val="minor"/>
    </font>
    <font>
      <b/>
      <sz val="8"/>
      <color rgb="FF585858"/>
      <name val="Gill Sans MT"/>
      <family val="2"/>
    </font>
    <font>
      <vertAlign val="subscript"/>
      <sz val="8"/>
      <color rgb="FF585858"/>
      <name val="Gill Sans MT"/>
      <family val="2"/>
    </font>
    <font>
      <sz val="8"/>
      <color rgb="FF000000"/>
      <name val="Gill Sans MT"/>
      <family val="2"/>
    </font>
    <font>
      <i/>
      <sz val="9"/>
      <color theme="1"/>
      <name val="Arial"/>
      <family val="2"/>
    </font>
    <font>
      <i/>
      <sz val="9"/>
      <color theme="1"/>
      <name val="Gill Sans MT"/>
      <family val="2"/>
    </font>
    <font>
      <sz val="8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rgb="FFD6DB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0" fillId="5" borderId="0" xfId="0" applyFill="1"/>
    <xf numFmtId="0" fontId="4" fillId="5" borderId="0" xfId="0" applyFont="1" applyFill="1"/>
    <xf numFmtId="166" fontId="4" fillId="5" borderId="0" xfId="0" applyNumberFormat="1" applyFont="1" applyFill="1"/>
    <xf numFmtId="165" fontId="4" fillId="5" borderId="0" xfId="0" applyNumberFormat="1" applyFont="1" applyFill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3" borderId="2" xfId="0" applyNumberFormat="1" applyFont="1" applyFill="1" applyBorder="1" applyAlignment="1" applyProtection="1">
      <alignment vertical="center"/>
      <protection locked="0"/>
    </xf>
    <xf numFmtId="3" fontId="3" fillId="3" borderId="3" xfId="0" applyNumberFormat="1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584603</xdr:colOff>
      <xdr:row>3</xdr:row>
      <xdr:rowOff>17539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982BF6D-95A5-A542-9454-737EEE012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1111" cy="581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C86CB-ED06-4E42-A08B-63836433C9EE}">
  <dimension ref="A5:I20"/>
  <sheetViews>
    <sheetView tabSelected="1" zoomScale="189" zoomScaleNormal="189" workbookViewId="0">
      <selection activeCell="B9" sqref="B9"/>
    </sheetView>
  </sheetViews>
  <sheetFormatPr baseColWidth="10" defaultColWidth="10.83203125" defaultRowHeight="15" x14ac:dyDescent="0.2"/>
  <cols>
    <col min="1" max="7" width="10.83203125" style="19"/>
    <col min="8" max="8" width="14.33203125" style="19" bestFit="1" customWidth="1"/>
    <col min="9" max="9" width="13.6640625" style="19" bestFit="1" customWidth="1"/>
    <col min="10" max="16384" width="10.83203125" style="19"/>
  </cols>
  <sheetData>
    <row r="5" spans="1:9" x14ac:dyDescent="0.2">
      <c r="A5" s="29" t="s">
        <v>14</v>
      </c>
      <c r="B5" s="35"/>
      <c r="C5" s="35"/>
      <c r="D5" s="35"/>
      <c r="E5" s="30"/>
      <c r="F5" s="29" t="s">
        <v>15</v>
      </c>
      <c r="G5" s="30"/>
      <c r="H5" s="29" t="s">
        <v>16</v>
      </c>
      <c r="I5" s="30"/>
    </row>
    <row r="6" spans="1:9" x14ac:dyDescent="0.2">
      <c r="A6" s="1" t="s">
        <v>0</v>
      </c>
      <c r="B6" s="2" t="s">
        <v>12</v>
      </c>
      <c r="C6" s="2" t="s">
        <v>1</v>
      </c>
      <c r="D6" s="2" t="s">
        <v>13</v>
      </c>
      <c r="E6" s="2" t="s">
        <v>13</v>
      </c>
      <c r="F6" s="2" t="s">
        <v>2</v>
      </c>
      <c r="G6" s="2" t="s">
        <v>2</v>
      </c>
      <c r="H6" s="2" t="s">
        <v>3</v>
      </c>
      <c r="I6" s="2" t="s">
        <v>4</v>
      </c>
    </row>
    <row r="7" spans="1:9" x14ac:dyDescent="0.2">
      <c r="A7" s="23" t="s">
        <v>5</v>
      </c>
      <c r="B7" s="26">
        <v>10000</v>
      </c>
      <c r="C7" s="3" t="s">
        <v>6</v>
      </c>
      <c r="D7" s="4">
        <v>3.6</v>
      </c>
      <c r="E7" s="11">
        <f>D7*B7</f>
        <v>36000</v>
      </c>
      <c r="F7" s="4">
        <f>3.6/0.4</f>
        <v>9</v>
      </c>
      <c r="G7" s="11">
        <f>B7*F7</f>
        <v>90000</v>
      </c>
      <c r="H7" s="5">
        <f>400/9</f>
        <v>44.444444444444443</v>
      </c>
      <c r="I7" s="11">
        <f>G7*H7/1000</f>
        <v>4000</v>
      </c>
    </row>
    <row r="8" spans="1:9" x14ac:dyDescent="0.2">
      <c r="A8" s="24" t="s">
        <v>7</v>
      </c>
      <c r="B8" s="27">
        <v>15000</v>
      </c>
      <c r="C8" s="6" t="s">
        <v>6</v>
      </c>
      <c r="D8" s="7">
        <f>3.6*0.903</f>
        <v>3.2508000000000004</v>
      </c>
      <c r="E8" s="12">
        <f>D8*B8</f>
        <v>48762.000000000007</v>
      </c>
      <c r="F8" s="7">
        <f>3.6*0.903</f>
        <v>3.2508000000000004</v>
      </c>
      <c r="G8" s="12">
        <f t="shared" ref="G8:G11" si="0">B8*F8</f>
        <v>48762.000000000007</v>
      </c>
      <c r="H8" s="6">
        <v>56.1</v>
      </c>
      <c r="I8" s="12">
        <f t="shared" ref="I8:I11" si="1">G8*H8/1000</f>
        <v>2735.5482000000006</v>
      </c>
    </row>
    <row r="9" spans="1:9" x14ac:dyDescent="0.2">
      <c r="A9" s="24" t="s">
        <v>8</v>
      </c>
      <c r="B9" s="27"/>
      <c r="C9" s="6" t="s">
        <v>9</v>
      </c>
      <c r="D9" s="16">
        <v>35.93</v>
      </c>
      <c r="E9" s="12">
        <f t="shared" ref="E9:E11" si="2">D9*B9</f>
        <v>0</v>
      </c>
      <c r="F9" s="8">
        <v>35.93</v>
      </c>
      <c r="G9" s="12">
        <f t="shared" si="0"/>
        <v>0</v>
      </c>
      <c r="H9" s="6">
        <v>74.099999999999994</v>
      </c>
      <c r="I9" s="12">
        <f t="shared" si="1"/>
        <v>0</v>
      </c>
    </row>
    <row r="10" spans="1:9" x14ac:dyDescent="0.2">
      <c r="A10" s="24" t="s">
        <v>10</v>
      </c>
      <c r="B10" s="27"/>
      <c r="C10" s="6" t="s">
        <v>9</v>
      </c>
      <c r="D10" s="18">
        <v>33.4465</v>
      </c>
      <c r="E10" s="12">
        <f t="shared" si="2"/>
        <v>0</v>
      </c>
      <c r="F10" s="7">
        <v>33.4465</v>
      </c>
      <c r="G10" s="12">
        <f t="shared" si="0"/>
        <v>0</v>
      </c>
      <c r="H10" s="6">
        <v>69.3</v>
      </c>
      <c r="I10" s="12">
        <f t="shared" si="1"/>
        <v>0</v>
      </c>
    </row>
    <row r="11" spans="1:9" x14ac:dyDescent="0.2">
      <c r="A11" s="25" t="s">
        <v>11</v>
      </c>
      <c r="B11" s="28"/>
      <c r="C11" s="9" t="s">
        <v>9</v>
      </c>
      <c r="D11" s="17">
        <v>35.94</v>
      </c>
      <c r="E11" s="13">
        <f t="shared" si="2"/>
        <v>0</v>
      </c>
      <c r="F11" s="10">
        <v>35.94</v>
      </c>
      <c r="G11" s="13">
        <f t="shared" si="0"/>
        <v>0</v>
      </c>
      <c r="H11" s="9">
        <v>74.099999999999994</v>
      </c>
      <c r="I11" s="13">
        <f t="shared" si="1"/>
        <v>0</v>
      </c>
    </row>
    <row r="12" spans="1:9" x14ac:dyDescent="0.2">
      <c r="A12" s="1"/>
      <c r="B12" s="1"/>
      <c r="C12" s="2"/>
      <c r="D12" s="2" t="s">
        <v>17</v>
      </c>
      <c r="E12" s="14">
        <f>SUM(E7:E11)</f>
        <v>84762</v>
      </c>
      <c r="F12" s="2" t="s">
        <v>17</v>
      </c>
      <c r="G12" s="14">
        <f>SUM(G7:G11)</f>
        <v>138762</v>
      </c>
      <c r="H12" s="2" t="s">
        <v>17</v>
      </c>
      <c r="I12" s="14">
        <f>SUM(I7:I11)</f>
        <v>6735.5482000000011</v>
      </c>
    </row>
    <row r="13" spans="1:9" x14ac:dyDescent="0.2">
      <c r="D13" s="2" t="s">
        <v>18</v>
      </c>
      <c r="E13" s="15">
        <f>E12/1000/1000</f>
        <v>8.4762000000000004E-2</v>
      </c>
      <c r="F13" s="2" t="s">
        <v>19</v>
      </c>
      <c r="G13" s="15">
        <f>G12/1000/1000</f>
        <v>0.138762</v>
      </c>
    </row>
    <row r="15" spans="1:9" x14ac:dyDescent="0.2">
      <c r="D15" s="31" t="s">
        <v>20</v>
      </c>
      <c r="E15" s="32"/>
      <c r="F15" s="20"/>
    </row>
    <row r="16" spans="1:9" x14ac:dyDescent="0.2">
      <c r="D16" s="33" t="str">
        <f>IF(E13&gt;0.1,"Energieplan / EBO",IF(E13&gt;0.05,"Energieaudit",IF(E13&gt;0.02,"Energiebalans","Geen verplichting")))</f>
        <v>Energieaudit</v>
      </c>
      <c r="E16" s="34"/>
      <c r="F16" s="22"/>
    </row>
    <row r="17" spans="4:6" x14ac:dyDescent="0.2">
      <c r="D17" s="20"/>
      <c r="E17" s="21"/>
      <c r="F17" s="21"/>
    </row>
    <row r="18" spans="4:6" x14ac:dyDescent="0.2">
      <c r="D18" s="20"/>
      <c r="E18" s="21"/>
      <c r="F18" s="21"/>
    </row>
    <row r="19" spans="4:6" x14ac:dyDescent="0.2">
      <c r="E19" s="20"/>
      <c r="F19" s="21"/>
    </row>
    <row r="20" spans="4:6" x14ac:dyDescent="0.2">
      <c r="E20" s="20"/>
      <c r="F20" s="21"/>
    </row>
  </sheetData>
  <sheetProtection algorithmName="SHA-512" hashValue="UNBPlGeupU/w5NV5pp6KSFveHarfCOCjEdMgaPuWyQbXxlrRjD8UT9P2yCAtjBVmp56lCjSePK8/aVE9Lw2uxA==" saltValue="WHWt6nrTUyWJG3B15KSAMw==" spinCount="100000" sheet="1" objects="1" scenarios="1" selectLockedCells="1"/>
  <mergeCells count="5">
    <mergeCell ref="F5:G5"/>
    <mergeCell ref="H5:I5"/>
    <mergeCell ref="D15:E15"/>
    <mergeCell ref="D16:E16"/>
    <mergeCell ref="A5:E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CF6468BA6A5646B88EEC1020AAF5F2" ma:contentTypeVersion="16" ma:contentTypeDescription="Een nieuw document maken." ma:contentTypeScope="" ma:versionID="7b005726851569d6b7ffd966a37bf9fc">
  <xsd:schema xmlns:xsd="http://www.w3.org/2001/XMLSchema" xmlns:xs="http://www.w3.org/2001/XMLSchema" xmlns:p="http://schemas.microsoft.com/office/2006/metadata/properties" xmlns:ns2="8034f78b-f859-4b50-a4d9-0cbce65a3275" xmlns:ns3="64fecfaa-3258-47ea-aa16-a52b27de0ef1" targetNamespace="http://schemas.microsoft.com/office/2006/metadata/properties" ma:root="true" ma:fieldsID="96aaccd3729803ffbb6258b6676c9fa1" ns2:_="" ns3:_="">
    <xsd:import namespace="8034f78b-f859-4b50-a4d9-0cbce65a3275"/>
    <xsd:import namespace="64fecfaa-3258-47ea-aa16-a52b27de0e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f78b-f859-4b50-a4d9-0cbce65a32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4a8434-27f4-4647-bd8d-abf936ca7a95}" ma:internalName="TaxCatchAll" ma:showField="CatchAllData" ma:web="8034f78b-f859-4b50-a4d9-0cbce65a32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ecfaa-3258-47ea-aa16-a52b27de0e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2fe1473c-d716-427c-8108-065d41e2df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34f78b-f859-4b50-a4d9-0cbce65a3275" xsi:nil="true"/>
    <lcf76f155ced4ddcb4097134ff3c332f xmlns="64fecfaa-3258-47ea-aa16-a52b27de0ef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5B0D1B-9434-44A3-A642-E387634AF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34f78b-f859-4b50-a4d9-0cbce65a3275"/>
    <ds:schemaRef ds:uri="64fecfaa-3258-47ea-aa16-a52b27de0e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AB85AF-118C-4D96-B01C-240F306FB1EA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8034f78b-f859-4b50-a4d9-0cbce65a3275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64fecfaa-3258-47ea-aa16-a52b27de0ef1"/>
  </ds:schemaRefs>
</ds:datastoreItem>
</file>

<file path=customXml/itemProps3.xml><?xml version="1.0" encoding="utf-8"?>
<ds:datastoreItem xmlns:ds="http://schemas.openxmlformats.org/officeDocument/2006/customXml" ds:itemID="{9FD4D070-5625-45AD-AD45-BF76CF2F4A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(primair) energieverbruik &amp; CO2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Tim Vancouillie</cp:lastModifiedBy>
  <dcterms:created xsi:type="dcterms:W3CDTF">2022-04-08T11:25:17Z</dcterms:created>
  <dcterms:modified xsi:type="dcterms:W3CDTF">2022-09-28T15:56:04Z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0x01010084CF6468BA6A5646B88EEC1020AAF5F2</vt:lpwstr>
  </property>
  <property fmtid="{D5CDD505-2E9C-101B-9397-08002B2CF9AE}" pid="3" name="MediaServiceImageTags">
    <vt:lpwstr/>
  </property>
</Properties>
</file>